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9975"/>
  </bookViews>
  <sheets>
    <sheet name="pessoal" sheetId="3" r:id="rId1"/>
  </sheets>
  <definedNames>
    <definedName name="_xlnm.Print_Area" localSheetId="0">pessoal!$A$1:$K$69</definedName>
    <definedName name="_xlnm.Print_Titles" localSheetId="0">pessoal!$1:$6</definedName>
  </definedNames>
  <calcPr calcId="145621"/>
</workbook>
</file>

<file path=xl/calcChain.xml><?xml version="1.0" encoding="utf-8"?>
<calcChain xmlns="http://schemas.openxmlformats.org/spreadsheetml/2006/main">
  <c r="J46" i="3" l="1"/>
  <c r="J34" i="3"/>
  <c r="D35" i="3"/>
  <c r="M46" i="3" l="1"/>
  <c r="G56" i="3" l="1"/>
  <c r="G55" i="3"/>
  <c r="G54" i="3"/>
  <c r="K53" i="3"/>
  <c r="G53" i="3"/>
  <c r="F46" i="3"/>
  <c r="I47" i="3"/>
  <c r="E47" i="3"/>
  <c r="D34" i="3"/>
  <c r="D46" i="3" s="1"/>
  <c r="I35" i="3"/>
  <c r="H35" i="3"/>
  <c r="H47" i="3" s="1"/>
  <c r="G35" i="3"/>
  <c r="G47" i="3" s="1"/>
  <c r="F35" i="3"/>
  <c r="F47" i="3" s="1"/>
  <c r="E35" i="3"/>
  <c r="I34" i="3"/>
  <c r="I46" i="3" s="1"/>
  <c r="H34" i="3"/>
  <c r="H46" i="3" s="1"/>
  <c r="G34" i="3"/>
  <c r="G46" i="3" s="1"/>
  <c r="F34" i="3"/>
  <c r="E34" i="3"/>
  <c r="E46" i="3" s="1"/>
  <c r="D47" i="3"/>
  <c r="J44" i="3"/>
  <c r="J42" i="3"/>
  <c r="J40" i="3"/>
  <c r="J38" i="3"/>
  <c r="J36" i="3"/>
  <c r="J28" i="3"/>
  <c r="J26" i="3"/>
  <c r="J24" i="3"/>
  <c r="J20" i="3"/>
  <c r="J18" i="3"/>
  <c r="J16" i="3"/>
  <c r="J14" i="3"/>
</calcChain>
</file>

<file path=xl/sharedStrings.xml><?xml version="1.0" encoding="utf-8"?>
<sst xmlns="http://schemas.openxmlformats.org/spreadsheetml/2006/main" count="55" uniqueCount="55">
  <si>
    <t>PREFEITURA MUNICIPAL DE PORTO VELHO - RO - PODER EXECUTIVO</t>
  </si>
  <si>
    <t>RELATÓRIO DE GESTÃO FISCAL</t>
  </si>
  <si>
    <t>DEMONSTRATIVO DA DESPESA COM PESSOAL</t>
  </si>
  <si>
    <t>ORÇAMENTOS FISCAL E DA SEGURIDADE SOCIAL</t>
  </si>
  <si>
    <t>SETEMBRO/2017 A AGOSTO/2018</t>
  </si>
  <si>
    <t>RGF - ANEXO I (LRF, art. 55, inciso I, alínea "a")</t>
  </si>
  <si>
    <t>R$ 1,00</t>
  </si>
  <si>
    <t>DESPESAS EXECUTADAS</t>
  </si>
  <si>
    <t>(Últimos 12 Meses)</t>
  </si>
  <si>
    <t>LIQUIDADAS</t>
  </si>
  <si>
    <t xml:space="preserve"> Setembro/2017</t>
  </si>
  <si>
    <t xml:space="preserve">  Outubro/2017</t>
  </si>
  <si>
    <t xml:space="preserve"> Novembro/2017</t>
  </si>
  <si>
    <t xml:space="preserve"> Dezembro/2017</t>
  </si>
  <si>
    <t xml:space="preserve">  Janeiro/2018</t>
  </si>
  <si>
    <t>Fevereiro/2018</t>
  </si>
  <si>
    <t xml:space="preserve">    Março/2018</t>
  </si>
  <si>
    <t xml:space="preserve">    Abril/2018</t>
  </si>
  <si>
    <t xml:space="preserve">     Maio/2018</t>
  </si>
  <si>
    <t xml:space="preserve">    Junho/2018</t>
  </si>
  <si>
    <t xml:space="preserve">    Julho/2018</t>
  </si>
  <si>
    <t xml:space="preserve">   Agosto/2018</t>
  </si>
  <si>
    <t>TOTAL
(ÚLTIMOS
12 MESES)
(a)</t>
  </si>
  <si>
    <t>INSCRITAS EM
RESTOS A PAGAR
NÃO
PROCESSADOS
(b)</t>
  </si>
  <si>
    <t>DESPESA COM PESSOAL</t>
  </si>
  <si>
    <t>DESPESA BRUTA COM PESSOAL (I)</t>
  </si>
  <si>
    <t>Pessoal Ativo</t>
  </si>
  <si>
    <t>Vencimentos, Vantagens e Outras Despesas Variáveis</t>
  </si>
  <si>
    <t>Obrigações Patronais</t>
  </si>
  <si>
    <t>Benefícios Previdenciários</t>
  </si>
  <si>
    <t>Pessoal Inativo e Pensionistas</t>
  </si>
  <si>
    <t>Aposentadorias, Reserva e Reformas</t>
  </si>
  <si>
    <t>Pensões</t>
  </si>
  <si>
    <t>Outros Benefícios Previdenciários</t>
  </si>
  <si>
    <t>Outras Despesas de Pessoal decorrentes de Contratos de Terceirização (§ 1º do art. 18 da LRF)</t>
  </si>
  <si>
    <t>DESPESAS NÃO COMPUTADAS(II)(§ 1º do art. 19 da LRF)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</si>
  <si>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</si>
  <si>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</si>
  <si>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</si>
  <si>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</si>
  <si>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DESPESA LÍQUIDA COM PESSOAL (III) = (I - II)</t>
  </si>
  <si>
    <t>APURAÇÃO DO CUMPRIMENTO DO LIMITE LEGAL</t>
  </si>
  <si>
    <t>VALOR</t>
  </si>
  <si>
    <t>% SOBRE A RCL</t>
  </si>
  <si>
    <t>RECEITA CORRENTE LÍQUIDA - RCL (IV)</t>
  </si>
  <si>
    <t>(-)Transferências obrigatórias da União relativas às emendas individuais(V) (§13, art. 166 da CF)</t>
  </si>
  <si>
    <t xml:space="preserve"> = RECEITA CORRENTE LÍQUIDA AJUSTADA (VI)</t>
  </si>
  <si>
    <t>DESPESA TOTAL COM PESSOAL - DTP (VII) = (IIIa + IIIb)</t>
  </si>
  <si>
    <t>LIMITE MÁXIMO (VIII) (incisos I,II e III, art. 20 da LRF)</t>
  </si>
  <si>
    <t>LIMITE PRUDENCIAL (IX) = (0,95 * VIII) (parágrafo único do art. 22 da LRF)</t>
  </si>
  <si>
    <t>LIMITE DE ALERTA (X) = (0,90 * VIII) (inciso II do § 1º do art. 59 da LRF)</t>
  </si>
  <si>
    <t>FONTE: PRONIM RF - Responsabilidade Fiscal, SECRETARIA MUNICIPAL DE FAZENDA, 25/Set/2018, 09h e 19m.</t>
  </si>
  <si>
    <t>1.Nos demonstrativos elaborados no primeiro e no segundo quadrimestre de cada exercício, os valores de restos a pagar não processados incritos em 31 de dezembro do exercício anterior continuarão a ser informados nesse campo.</t>
  </si>
  <si>
    <t>Nota:</t>
  </si>
  <si>
    <t>Elaborado por: Nadya Karolina de Melo (Cadastro 252544)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</si>
</sst>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\ #,##0.00_);_(\ \-#,##0.00_);_(\ \-\ 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0" xfId="0" applyNumberFormat="1" applyFont="1" applyAlignment="1">
      <alignment horizontal="right"/>
    </xf>
    <xf numFmtId="0" fontId="1" fillId="2" borderId="6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right" vertical="center"/>
    </xf>
    <xf numFmtId="0" fontId="0" fillId="0" borderId="4" xfId="0" applyBorder="1"/>
    <xf numFmtId="0" fontId="0" fillId="0" borderId="0" xfId="0" applyBorder="1"/>
    <xf numFmtId="0" fontId="2" fillId="2" borderId="7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5" fontId="0" fillId="0" borderId="0" xfId="0" applyNumberFormat="1"/>
    <xf numFmtId="0" fontId="2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4" fontId="3" fillId="0" borderId="6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4" fontId="1" fillId="0" borderId="5" xfId="0" applyNumberFormat="1" applyFont="1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5" xfId="0" applyNumberFormat="1" applyFont="1" applyBorder="1" applyAlignment="1">
      <alignment horizontal="left"/>
    </xf>
    <xf numFmtId="0" fontId="3" fillId="0" borderId="6" xfId="0" applyNumberFormat="1" applyFont="1" applyBorder="1" applyAlignment="1">
      <alignment horizontal="left"/>
    </xf>
    <xf numFmtId="0" fontId="3" fillId="2" borderId="5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right"/>
    </xf>
    <xf numFmtId="0" fontId="3" fillId="0" borderId="5" xfId="0" applyNumberFormat="1" applyFont="1" applyBorder="1" applyAlignment="1">
      <alignment horizontal="left" vertical="center"/>
    </xf>
    <xf numFmtId="0" fontId="3" fillId="0" borderId="6" xfId="0" applyNumberFormat="1" applyFont="1" applyBorder="1" applyAlignment="1">
      <alignment horizontal="left" vertical="center"/>
    </xf>
    <xf numFmtId="0" fontId="3" fillId="0" borderId="10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left"/>
    </xf>
    <xf numFmtId="0" fontId="5" fillId="0" borderId="0" xfId="0" applyNumberFormat="1" applyFont="1" applyFill="1" applyBorder="1" applyAlignment="1" applyProtection="1">
      <alignment horizontal="left" readingOrder="1"/>
    </xf>
    <xf numFmtId="0" fontId="6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42</xdr:row>
      <xdr:rowOff>180975</xdr:rowOff>
    </xdr:from>
    <xdr:to>
      <xdr:col>2</xdr:col>
      <xdr:colOff>781051</xdr:colOff>
      <xdr:row>44</xdr:row>
      <xdr:rowOff>352425</xdr:rowOff>
    </xdr:to>
    <xdr:sp macro="" textlink="">
      <xdr:nvSpPr>
        <xdr:cNvPr id="2" name="CaixaDeTexto 1"/>
        <xdr:cNvSpPr txBox="1"/>
      </xdr:nvSpPr>
      <xdr:spPr>
        <a:xfrm>
          <a:off x="142876" y="8353425"/>
          <a:ext cx="16002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8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1/3</a:t>
          </a:r>
          <a:r>
            <a:rPr lang="pt-BR" sz="8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Férias Pessoal Ativo (Parecer nº9/2013/TCE e Proc nº06.00128/2013 CGM), Férias Indenizadas e Licença Prêmio</a:t>
          </a:r>
          <a:endParaRPr lang="pt-BR" sz="800">
            <a:effectLst/>
            <a:latin typeface="Arial" pitchFamily="34" charset="0"/>
            <a:cs typeface="Arial" pitchFamily="34" charset="0"/>
          </a:endParaRPr>
        </a:p>
        <a:p>
          <a:endParaRPr lang="pt-BR" sz="1100"/>
        </a:p>
      </xdr:txBody>
    </xdr:sp>
    <xdr:clientData/>
  </xdr:twoCellAnchor>
  <xdr:oneCellAnchor>
    <xdr:from>
      <xdr:col>0</xdr:col>
      <xdr:colOff>193673</xdr:colOff>
      <xdr:row>61</xdr:row>
      <xdr:rowOff>136526</xdr:rowOff>
    </xdr:from>
    <xdr:ext cx="2667001" cy="676275"/>
    <xdr:sp macro="" textlink="">
      <xdr:nvSpPr>
        <xdr:cNvPr id="3" name="CaixaDeTexto 2"/>
        <xdr:cNvSpPr txBox="1"/>
      </xdr:nvSpPr>
      <xdr:spPr>
        <a:xfrm>
          <a:off x="117473" y="32273876"/>
          <a:ext cx="2667001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000">
              <a:latin typeface="+mn-lt"/>
            </a:rPr>
            <a:t>Luiz Henrique Gonçalves</a:t>
          </a:r>
        </a:p>
        <a:p>
          <a:pPr algn="ctr"/>
          <a:r>
            <a:rPr lang="pt-BR" sz="1000">
              <a:latin typeface="+mn-lt"/>
            </a:rPr>
            <a:t>Diretor do Departamento de Contabilidade </a:t>
          </a:r>
        </a:p>
      </xdr:txBody>
    </xdr:sp>
    <xdr:clientData/>
  </xdr:oneCellAnchor>
  <xdr:oneCellAnchor>
    <xdr:from>
      <xdr:col>4</xdr:col>
      <xdr:colOff>15875</xdr:colOff>
      <xdr:row>61</xdr:row>
      <xdr:rowOff>136515</xdr:rowOff>
    </xdr:from>
    <xdr:ext cx="2667001" cy="676275"/>
    <xdr:sp macro="" textlink="">
      <xdr:nvSpPr>
        <xdr:cNvPr id="4" name="CaixaDeTexto 3"/>
        <xdr:cNvSpPr txBox="1"/>
      </xdr:nvSpPr>
      <xdr:spPr>
        <a:xfrm>
          <a:off x="5473700" y="32273865"/>
          <a:ext cx="2667001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000">
              <a:latin typeface="+mn-lt"/>
            </a:rPr>
            <a:t>Boris Alexander Gonçalves de Souza</a:t>
          </a:r>
        </a:p>
        <a:p>
          <a:pPr algn="ctr"/>
          <a:r>
            <a:rPr lang="pt-BR" sz="1000">
              <a:latin typeface="+mn-lt"/>
            </a:rPr>
            <a:t>Controlador Geral do Municipio</a:t>
          </a:r>
        </a:p>
      </xdr:txBody>
    </xdr:sp>
    <xdr:clientData/>
  </xdr:oneCellAnchor>
  <xdr:oneCellAnchor>
    <xdr:from>
      <xdr:col>0</xdr:col>
      <xdr:colOff>253999</xdr:colOff>
      <xdr:row>64</xdr:row>
      <xdr:rowOff>82536</xdr:rowOff>
    </xdr:from>
    <xdr:ext cx="2667001" cy="676275"/>
    <xdr:sp macro="" textlink="">
      <xdr:nvSpPr>
        <xdr:cNvPr id="5" name="CaixaDeTexto 4"/>
        <xdr:cNvSpPr txBox="1"/>
      </xdr:nvSpPr>
      <xdr:spPr>
        <a:xfrm>
          <a:off x="111124" y="32791386"/>
          <a:ext cx="2667001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000">
              <a:latin typeface="+mn-lt"/>
            </a:rPr>
            <a:t>João Altair C. dos Santos</a:t>
          </a:r>
        </a:p>
        <a:p>
          <a:pPr algn="ctr"/>
          <a:r>
            <a:rPr lang="pt-BR" sz="1000">
              <a:latin typeface="+mn-lt"/>
            </a:rPr>
            <a:t>Secretário Municipal de Fazenda </a:t>
          </a:r>
        </a:p>
      </xdr:txBody>
    </xdr:sp>
    <xdr:clientData/>
  </xdr:oneCellAnchor>
  <xdr:oneCellAnchor>
    <xdr:from>
      <xdr:col>3</xdr:col>
      <xdr:colOff>772587</xdr:colOff>
      <xdr:row>64</xdr:row>
      <xdr:rowOff>179375</xdr:rowOff>
    </xdr:from>
    <xdr:ext cx="2667001" cy="676275"/>
    <xdr:sp macro="" textlink="">
      <xdr:nvSpPr>
        <xdr:cNvPr id="6" name="CaixaDeTexto 5"/>
        <xdr:cNvSpPr txBox="1"/>
      </xdr:nvSpPr>
      <xdr:spPr>
        <a:xfrm>
          <a:off x="5382687" y="32888225"/>
          <a:ext cx="2667001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000">
              <a:latin typeface="+mn-lt"/>
            </a:rPr>
            <a:t>Hildon de Lima Chaves </a:t>
          </a:r>
        </a:p>
        <a:p>
          <a:pPr algn="ctr"/>
          <a:r>
            <a:rPr lang="pt-BR" sz="1000">
              <a:latin typeface="+mn-lt"/>
            </a:rPr>
            <a:t>Prefeito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view="pageBreakPreview" topLeftCell="A46" zoomScale="90" zoomScaleNormal="130" zoomScaleSheetLayoutView="90" workbookViewId="0">
      <selection activeCell="F73" sqref="F73"/>
    </sheetView>
  </sheetViews>
  <sheetFormatPr defaultRowHeight="15" x14ac:dyDescent="0.25"/>
  <cols>
    <col min="1" max="1" width="1.7109375" customWidth="1"/>
    <col min="2" max="2" width="12.7109375" customWidth="1"/>
    <col min="3" max="9" width="11.85546875" customWidth="1"/>
    <col min="10" max="11" width="12.7109375" customWidth="1"/>
    <col min="13" max="13" width="15.28515625" bestFit="1" customWidth="1"/>
  </cols>
  <sheetData>
    <row r="1" spans="1:1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5">
      <c r="A5" s="20" t="s">
        <v>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7" spans="1:11" ht="15.75" thickBot="1" x14ac:dyDescent="0.3">
      <c r="A7" s="20" t="s">
        <v>5</v>
      </c>
      <c r="B7" s="20"/>
      <c r="C7" s="20"/>
      <c r="K7" s="1" t="s">
        <v>6</v>
      </c>
    </row>
    <row r="8" spans="1:11" x14ac:dyDescent="0.25">
      <c r="A8" s="15" t="s">
        <v>24</v>
      </c>
      <c r="B8" s="16"/>
      <c r="C8" s="16"/>
      <c r="D8" s="15" t="s">
        <v>7</v>
      </c>
      <c r="E8" s="22"/>
      <c r="F8" s="22"/>
      <c r="G8" s="22"/>
      <c r="H8" s="22"/>
      <c r="I8" s="22"/>
      <c r="J8" s="22"/>
      <c r="K8" s="23"/>
    </row>
    <row r="9" spans="1:11" ht="15.75" thickBot="1" x14ac:dyDescent="0.3">
      <c r="A9" s="17"/>
      <c r="B9" s="18"/>
      <c r="C9" s="18"/>
      <c r="D9" s="24" t="s">
        <v>8</v>
      </c>
      <c r="E9" s="25"/>
      <c r="F9" s="25"/>
      <c r="G9" s="25"/>
      <c r="H9" s="25"/>
      <c r="I9" s="25"/>
      <c r="J9" s="25"/>
      <c r="K9" s="26"/>
    </row>
    <row r="10" spans="1:11" ht="15.75" thickBot="1" x14ac:dyDescent="0.3">
      <c r="A10" s="17"/>
      <c r="B10" s="18"/>
      <c r="C10" s="18"/>
      <c r="D10" s="27" t="s">
        <v>9</v>
      </c>
      <c r="E10" s="28"/>
      <c r="F10" s="28"/>
      <c r="G10" s="28"/>
      <c r="H10" s="28"/>
      <c r="I10" s="28"/>
      <c r="J10" s="28"/>
      <c r="K10" s="30" t="s">
        <v>23</v>
      </c>
    </row>
    <row r="11" spans="1:11" x14ac:dyDescent="0.25">
      <c r="A11" s="17"/>
      <c r="B11" s="18"/>
      <c r="C11" s="19"/>
      <c r="D11" s="2"/>
      <c r="E11" s="2"/>
      <c r="F11" s="2"/>
      <c r="G11" s="2"/>
      <c r="H11" s="2"/>
      <c r="I11" s="2"/>
      <c r="J11" s="29" t="s">
        <v>22</v>
      </c>
      <c r="K11" s="31"/>
    </row>
    <row r="12" spans="1:11" x14ac:dyDescent="0.25">
      <c r="A12" s="17"/>
      <c r="B12" s="18"/>
      <c r="C12" s="19"/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14</v>
      </c>
      <c r="I12" s="3" t="s">
        <v>15</v>
      </c>
      <c r="J12" s="18"/>
      <c r="K12" s="31"/>
    </row>
    <row r="13" spans="1:11" ht="15.75" thickBot="1" x14ac:dyDescent="0.3">
      <c r="A13" s="17"/>
      <c r="B13" s="18"/>
      <c r="C13" s="19"/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18"/>
      <c r="K13" s="31"/>
    </row>
    <row r="14" spans="1:11" x14ac:dyDescent="0.25">
      <c r="A14" s="32" t="s">
        <v>25</v>
      </c>
      <c r="B14" s="33"/>
      <c r="C14" s="33"/>
      <c r="D14" s="4">
        <v>56433236.32</v>
      </c>
      <c r="E14" s="4">
        <v>59870529.340000004</v>
      </c>
      <c r="F14" s="4">
        <v>57928761.219999999</v>
      </c>
      <c r="G14" s="4">
        <v>86283517.370000005</v>
      </c>
      <c r="H14" s="4">
        <v>59501681.920000002</v>
      </c>
      <c r="I14" s="4">
        <v>59832522.759999998</v>
      </c>
      <c r="J14" s="36">
        <f>SUM(D14:I15)</f>
        <v>756718688.36000001</v>
      </c>
      <c r="K14" s="38">
        <v>3000</v>
      </c>
    </row>
    <row r="15" spans="1:11" ht="15.75" thickBot="1" x14ac:dyDescent="0.3">
      <c r="A15" s="34"/>
      <c r="B15" s="35"/>
      <c r="C15" s="35"/>
      <c r="D15" s="5">
        <v>58536789.289999999</v>
      </c>
      <c r="E15" s="5">
        <v>54988462.149999999</v>
      </c>
      <c r="F15" s="5">
        <v>62457019</v>
      </c>
      <c r="G15" s="5">
        <v>63071153.979999997</v>
      </c>
      <c r="H15" s="5">
        <v>74010787.170000002</v>
      </c>
      <c r="I15" s="5">
        <v>63804227.840000004</v>
      </c>
      <c r="J15" s="37"/>
      <c r="K15" s="39"/>
    </row>
    <row r="16" spans="1:11" x14ac:dyDescent="0.25">
      <c r="A16" s="32" t="s">
        <v>26</v>
      </c>
      <c r="B16" s="33"/>
      <c r="C16" s="33"/>
      <c r="D16" s="4">
        <v>51053744.700000003</v>
      </c>
      <c r="E16" s="4">
        <v>54385951.18</v>
      </c>
      <c r="F16" s="4">
        <v>52195332.850000001</v>
      </c>
      <c r="G16" s="4">
        <v>64500168.07</v>
      </c>
      <c r="H16" s="4">
        <v>53353612.380000003</v>
      </c>
      <c r="I16" s="4">
        <v>53855219.880000003</v>
      </c>
      <c r="J16" s="36">
        <f t="shared" ref="J16" si="0">SUM(D16:I17)</f>
        <v>660127772.46999991</v>
      </c>
      <c r="K16" s="38">
        <v>3000</v>
      </c>
    </row>
    <row r="17" spans="1:11" ht="15.75" thickBot="1" x14ac:dyDescent="0.3">
      <c r="A17" s="34"/>
      <c r="B17" s="35"/>
      <c r="C17" s="35"/>
      <c r="D17" s="5">
        <v>52607337.719999999</v>
      </c>
      <c r="E17" s="5">
        <v>49045076.950000003</v>
      </c>
      <c r="F17" s="5">
        <v>56333230.100000001</v>
      </c>
      <c r="G17" s="5">
        <v>56318251.579999998</v>
      </c>
      <c r="H17" s="5">
        <v>63021715.509999998</v>
      </c>
      <c r="I17" s="5">
        <v>53458131.549999997</v>
      </c>
      <c r="J17" s="37"/>
      <c r="K17" s="39"/>
    </row>
    <row r="18" spans="1:11" x14ac:dyDescent="0.25">
      <c r="A18" s="7"/>
      <c r="B18" s="40" t="s">
        <v>27</v>
      </c>
      <c r="C18" s="41"/>
      <c r="D18" s="4">
        <v>47103008.5</v>
      </c>
      <c r="E18" s="4">
        <v>48199216.609999999</v>
      </c>
      <c r="F18" s="4">
        <v>47344658.350000001</v>
      </c>
      <c r="G18" s="4">
        <v>58752139.350000001</v>
      </c>
      <c r="H18" s="4">
        <v>48477643.799999997</v>
      </c>
      <c r="I18" s="4">
        <v>48367734.369999997</v>
      </c>
      <c r="J18" s="36">
        <f t="shared" ref="J18" si="1">SUM(D18:I19)</f>
        <v>598432873.7700001</v>
      </c>
      <c r="K18" s="38">
        <v>3000</v>
      </c>
    </row>
    <row r="19" spans="1:11" ht="15.75" thickBot="1" x14ac:dyDescent="0.3">
      <c r="A19" s="8"/>
      <c r="B19" s="42"/>
      <c r="C19" s="43"/>
      <c r="D19" s="5">
        <v>47532259.079999998</v>
      </c>
      <c r="E19" s="5">
        <v>44324171.609999999</v>
      </c>
      <c r="F19" s="5">
        <v>50759693.039999999</v>
      </c>
      <c r="G19" s="5">
        <v>51301660.189999998</v>
      </c>
      <c r="H19" s="5">
        <v>59272435.149999999</v>
      </c>
      <c r="I19" s="5">
        <v>46998253.719999999</v>
      </c>
      <c r="J19" s="37"/>
      <c r="K19" s="39"/>
    </row>
    <row r="20" spans="1:11" x14ac:dyDescent="0.25">
      <c r="A20" s="7"/>
      <c r="B20" s="40" t="s">
        <v>28</v>
      </c>
      <c r="C20" s="41"/>
      <c r="D20" s="4">
        <v>3950736.2</v>
      </c>
      <c r="E20" s="4">
        <v>6186734.5700000003</v>
      </c>
      <c r="F20" s="4">
        <v>4850674.5</v>
      </c>
      <c r="G20" s="4">
        <v>5748028.7199999997</v>
      </c>
      <c r="H20" s="4">
        <v>4875968.58</v>
      </c>
      <c r="I20" s="4">
        <v>5487485.5099999998</v>
      </c>
      <c r="J20" s="36">
        <f t="shared" ref="J20" si="2">SUM(D20:I21)</f>
        <v>61694898.700000003</v>
      </c>
      <c r="K20" s="38">
        <v>0</v>
      </c>
    </row>
    <row r="21" spans="1:11" ht="15.75" thickBot="1" x14ac:dyDescent="0.3">
      <c r="A21" s="8"/>
      <c r="B21" s="42"/>
      <c r="C21" s="43"/>
      <c r="D21" s="5">
        <v>5075078.6399999997</v>
      </c>
      <c r="E21" s="5">
        <v>4720905.34</v>
      </c>
      <c r="F21" s="5">
        <v>5573537.0599999996</v>
      </c>
      <c r="G21" s="5">
        <v>5016591.3899999997</v>
      </c>
      <c r="H21" s="5">
        <v>3749280.36</v>
      </c>
      <c r="I21" s="5">
        <v>6459877.8300000001</v>
      </c>
      <c r="J21" s="37"/>
      <c r="K21" s="39"/>
    </row>
    <row r="22" spans="1:11" x14ac:dyDescent="0.25">
      <c r="A22" s="7"/>
      <c r="B22" s="40" t="s">
        <v>29</v>
      </c>
      <c r="C22" s="4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36">
        <v>0</v>
      </c>
      <c r="K22" s="38">
        <v>0</v>
      </c>
    </row>
    <row r="23" spans="1:11" ht="15.75" thickBot="1" x14ac:dyDescent="0.3">
      <c r="A23" s="8"/>
      <c r="B23" s="42"/>
      <c r="C23" s="43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37"/>
      <c r="K23" s="39"/>
    </row>
    <row r="24" spans="1:11" x14ac:dyDescent="0.25">
      <c r="A24" s="32" t="s">
        <v>30</v>
      </c>
      <c r="B24" s="33"/>
      <c r="C24" s="33"/>
      <c r="D24" s="4">
        <v>5379491.6200000001</v>
      </c>
      <c r="E24" s="4">
        <v>5484578.1600000001</v>
      </c>
      <c r="F24" s="4">
        <v>5733428.3700000001</v>
      </c>
      <c r="G24" s="4">
        <v>21783349.300000001</v>
      </c>
      <c r="H24" s="4">
        <v>6148069.54</v>
      </c>
      <c r="I24" s="4">
        <v>5977302.8799999999</v>
      </c>
      <c r="J24" s="36">
        <f t="shared" ref="J24" si="3">SUM(D24:I25)</f>
        <v>96590915.890000015</v>
      </c>
      <c r="K24" s="38">
        <v>0</v>
      </c>
    </row>
    <row r="25" spans="1:11" ht="15.75" thickBot="1" x14ac:dyDescent="0.3">
      <c r="A25" s="34"/>
      <c r="B25" s="35"/>
      <c r="C25" s="35"/>
      <c r="D25" s="5">
        <v>5929451.5700000003</v>
      </c>
      <c r="E25" s="5">
        <v>5943385.2000000002</v>
      </c>
      <c r="F25" s="5">
        <v>6123788.9000000004</v>
      </c>
      <c r="G25" s="5">
        <v>6752902.4000000004</v>
      </c>
      <c r="H25" s="5">
        <v>10989071.66</v>
      </c>
      <c r="I25" s="5">
        <v>10346096.289999999</v>
      </c>
      <c r="J25" s="37"/>
      <c r="K25" s="39"/>
    </row>
    <row r="26" spans="1:11" x14ac:dyDescent="0.25">
      <c r="A26" s="7"/>
      <c r="B26" s="32" t="s">
        <v>31</v>
      </c>
      <c r="C26" s="33"/>
      <c r="D26" s="4">
        <v>4274186.47</v>
      </c>
      <c r="E26" s="4">
        <v>4377588.8499999996</v>
      </c>
      <c r="F26" s="4">
        <v>4611667.25</v>
      </c>
      <c r="G26" s="4">
        <v>4765419.2</v>
      </c>
      <c r="H26" s="4">
        <v>5010076.33</v>
      </c>
      <c r="I26" s="4">
        <v>4765608.83</v>
      </c>
      <c r="J26" s="36">
        <f t="shared" ref="J26" si="4">SUM(D26:I27)</f>
        <v>66275305.120000005</v>
      </c>
      <c r="K26" s="38">
        <v>0</v>
      </c>
    </row>
    <row r="27" spans="1:11" ht="15.75" thickBot="1" x14ac:dyDescent="0.3">
      <c r="A27" s="8"/>
      <c r="B27" s="34"/>
      <c r="C27" s="35"/>
      <c r="D27" s="5">
        <v>4762703.95</v>
      </c>
      <c r="E27" s="5">
        <v>4784125.32</v>
      </c>
      <c r="F27" s="5">
        <v>4940941.1500000004</v>
      </c>
      <c r="G27" s="5">
        <v>5033159.5999999996</v>
      </c>
      <c r="H27" s="5">
        <v>9788470.25</v>
      </c>
      <c r="I27" s="5">
        <v>9161357.9199999999</v>
      </c>
      <c r="J27" s="37"/>
      <c r="K27" s="39"/>
    </row>
    <row r="28" spans="1:11" x14ac:dyDescent="0.25">
      <c r="A28" s="7"/>
      <c r="B28" s="32" t="s">
        <v>32</v>
      </c>
      <c r="C28" s="33"/>
      <c r="D28" s="4">
        <v>1105305.1499999999</v>
      </c>
      <c r="E28" s="4">
        <v>1106989.31</v>
      </c>
      <c r="F28" s="4">
        <v>1121761.1200000001</v>
      </c>
      <c r="G28" s="4">
        <v>17017930.100000001</v>
      </c>
      <c r="H28" s="4">
        <v>1137993.21</v>
      </c>
      <c r="I28" s="4">
        <v>1211694.05</v>
      </c>
      <c r="J28" s="36">
        <f t="shared" ref="J28" si="5">SUM(D28:I29)</f>
        <v>30315610.770000003</v>
      </c>
      <c r="K28" s="38">
        <v>0</v>
      </c>
    </row>
    <row r="29" spans="1:11" ht="15.75" thickBot="1" x14ac:dyDescent="0.3">
      <c r="A29" s="8"/>
      <c r="B29" s="34"/>
      <c r="C29" s="35"/>
      <c r="D29" s="5">
        <v>1166747.6200000001</v>
      </c>
      <c r="E29" s="5">
        <v>1159259.8799999999</v>
      </c>
      <c r="F29" s="5">
        <v>1182847.75</v>
      </c>
      <c r="G29" s="5">
        <v>1719742.8</v>
      </c>
      <c r="H29" s="5">
        <v>1200601.4099999999</v>
      </c>
      <c r="I29" s="5">
        <v>1184738.3700000001</v>
      </c>
      <c r="J29" s="37"/>
      <c r="K29" s="39"/>
    </row>
    <row r="30" spans="1:11" x14ac:dyDescent="0.25">
      <c r="A30" s="7"/>
      <c r="B30" s="32" t="s">
        <v>33</v>
      </c>
      <c r="C30" s="33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36">
        <v>0</v>
      </c>
      <c r="K30" s="38">
        <v>0</v>
      </c>
    </row>
    <row r="31" spans="1:11" ht="15.75" thickBot="1" x14ac:dyDescent="0.3">
      <c r="A31" s="8"/>
      <c r="B31" s="34"/>
      <c r="C31" s="35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37"/>
      <c r="K31" s="39"/>
    </row>
    <row r="32" spans="1:11" x14ac:dyDescent="0.25">
      <c r="A32" s="40" t="s">
        <v>34</v>
      </c>
      <c r="B32" s="41"/>
      <c r="C32" s="4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36">
        <v>0</v>
      </c>
      <c r="K32" s="38">
        <v>0</v>
      </c>
    </row>
    <row r="33" spans="1:13" ht="15.75" thickBot="1" x14ac:dyDescent="0.3">
      <c r="A33" s="42"/>
      <c r="B33" s="43"/>
      <c r="C33" s="43"/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37"/>
      <c r="K33" s="39"/>
    </row>
    <row r="34" spans="1:13" x14ac:dyDescent="0.25">
      <c r="A34" s="40" t="s">
        <v>35</v>
      </c>
      <c r="B34" s="41"/>
      <c r="C34" s="41"/>
      <c r="D34" s="4">
        <f>D36+D38+D40+D42+D44</f>
        <v>6443091.8700000001</v>
      </c>
      <c r="E34" s="4">
        <f t="shared" ref="E34:I34" si="6">E36+E38+E40+E42+E44</f>
        <v>6951833.8900000006</v>
      </c>
      <c r="F34" s="4">
        <f t="shared" si="6"/>
        <v>7163809.96</v>
      </c>
      <c r="G34" s="4">
        <f t="shared" si="6"/>
        <v>33176551.380000003</v>
      </c>
      <c r="H34" s="4">
        <f t="shared" si="6"/>
        <v>7085476.1100000003</v>
      </c>
      <c r="I34" s="4">
        <f t="shared" si="6"/>
        <v>6979943.169999999</v>
      </c>
      <c r="J34" s="36">
        <f>SUM(D34:I35)</f>
        <v>137229838.32000002</v>
      </c>
      <c r="K34" s="38">
        <v>0</v>
      </c>
    </row>
    <row r="35" spans="1:13" ht="15.75" thickBot="1" x14ac:dyDescent="0.3">
      <c r="A35" s="42"/>
      <c r="B35" s="43"/>
      <c r="C35" s="43"/>
      <c r="D35" s="5">
        <f>D37+D39+D41+D43+D45</f>
        <v>7177193.2400000002</v>
      </c>
      <c r="E35" s="5">
        <f t="shared" ref="E35:I35" si="7">E37+E39+E41+E43+E45</f>
        <v>7351467.9299999997</v>
      </c>
      <c r="F35" s="5">
        <f t="shared" si="7"/>
        <v>7428417.79</v>
      </c>
      <c r="G35" s="5">
        <f t="shared" si="7"/>
        <v>10334480.82</v>
      </c>
      <c r="H35" s="5">
        <f t="shared" si="7"/>
        <v>25278768.82</v>
      </c>
      <c r="I35" s="5">
        <f t="shared" si="7"/>
        <v>11858803.34</v>
      </c>
      <c r="J35" s="37"/>
      <c r="K35" s="39"/>
    </row>
    <row r="36" spans="1:13" x14ac:dyDescent="0.25">
      <c r="A36" s="7"/>
      <c r="B36" s="40" t="s">
        <v>36</v>
      </c>
      <c r="C36" s="41"/>
      <c r="D36" s="4">
        <v>432821.14</v>
      </c>
      <c r="E36" s="4">
        <v>980105.49</v>
      </c>
      <c r="F36" s="4">
        <v>404828.25</v>
      </c>
      <c r="G36" s="4">
        <v>729699.95</v>
      </c>
      <c r="H36" s="4">
        <v>197729.7</v>
      </c>
      <c r="I36" s="4">
        <v>176094.42</v>
      </c>
      <c r="J36" s="36">
        <f t="shared" ref="J36" si="8">SUM(D36:I37)</f>
        <v>19360788.199999999</v>
      </c>
      <c r="K36" s="38">
        <v>0</v>
      </c>
    </row>
    <row r="37" spans="1:13" ht="15.75" thickBot="1" x14ac:dyDescent="0.3">
      <c r="A37" s="8"/>
      <c r="B37" s="42"/>
      <c r="C37" s="43"/>
      <c r="D37" s="5">
        <v>578922.31999999995</v>
      </c>
      <c r="E37" s="5">
        <v>727176.65</v>
      </c>
      <c r="F37" s="5">
        <v>518952.48</v>
      </c>
      <c r="G37" s="5">
        <v>800547.64</v>
      </c>
      <c r="H37" s="5">
        <v>13244296.26</v>
      </c>
      <c r="I37" s="5">
        <v>569613.9</v>
      </c>
      <c r="J37" s="37"/>
      <c r="K37" s="39"/>
    </row>
    <row r="38" spans="1:13" x14ac:dyDescent="0.25">
      <c r="A38" s="7"/>
      <c r="B38" s="40" t="s">
        <v>37</v>
      </c>
      <c r="C38" s="41"/>
      <c r="D38" s="4">
        <v>84449.17</v>
      </c>
      <c r="E38" s="4">
        <v>28788.55</v>
      </c>
      <c r="F38" s="4">
        <v>0</v>
      </c>
      <c r="G38" s="4">
        <v>45395.97</v>
      </c>
      <c r="H38" s="4">
        <v>118484.7</v>
      </c>
      <c r="I38" s="4">
        <v>160553.51999999999</v>
      </c>
      <c r="J38" s="36">
        <f t="shared" ref="J38" si="9">SUM(D38:I39)</f>
        <v>692091.37</v>
      </c>
      <c r="K38" s="38">
        <v>0</v>
      </c>
    </row>
    <row r="39" spans="1:13" ht="15.75" thickBot="1" x14ac:dyDescent="0.3">
      <c r="A39" s="8"/>
      <c r="B39" s="42"/>
      <c r="C39" s="43"/>
      <c r="D39" s="5">
        <v>56386.720000000001</v>
      </c>
      <c r="E39" s="5">
        <v>95781.75</v>
      </c>
      <c r="F39" s="5">
        <v>46897.79</v>
      </c>
      <c r="G39" s="5">
        <v>13638.39</v>
      </c>
      <c r="H39" s="5">
        <v>27985.96</v>
      </c>
      <c r="I39" s="5">
        <v>13728.85</v>
      </c>
      <c r="J39" s="37"/>
      <c r="K39" s="39"/>
    </row>
    <row r="40" spans="1:13" ht="15" customHeight="1" x14ac:dyDescent="0.25">
      <c r="A40" s="7"/>
      <c r="B40" s="40" t="s">
        <v>38</v>
      </c>
      <c r="C40" s="41"/>
      <c r="D40" s="4">
        <v>86447.81</v>
      </c>
      <c r="E40" s="4">
        <v>37286.19</v>
      </c>
      <c r="F40" s="4">
        <v>69160.28</v>
      </c>
      <c r="G40" s="4">
        <v>47198.400000000001</v>
      </c>
      <c r="H40" s="4">
        <v>109691.8</v>
      </c>
      <c r="I40" s="4">
        <v>51555.54</v>
      </c>
      <c r="J40" s="36">
        <f t="shared" ref="J40" si="10">SUM(D40:I41)</f>
        <v>1258186.04</v>
      </c>
      <c r="K40" s="38">
        <v>0</v>
      </c>
    </row>
    <row r="41" spans="1:13" ht="15.75" thickBot="1" x14ac:dyDescent="0.3">
      <c r="A41" s="8"/>
      <c r="B41" s="42"/>
      <c r="C41" s="43"/>
      <c r="D41" s="5">
        <v>88306.75</v>
      </c>
      <c r="E41" s="5">
        <v>43835.74</v>
      </c>
      <c r="F41" s="5">
        <v>124079.94</v>
      </c>
      <c r="G41" s="5">
        <v>197010.9</v>
      </c>
      <c r="H41" s="5">
        <v>123052.08</v>
      </c>
      <c r="I41" s="5">
        <v>280560.61</v>
      </c>
      <c r="J41" s="37"/>
      <c r="K41" s="39"/>
    </row>
    <row r="42" spans="1:13" x14ac:dyDescent="0.25">
      <c r="A42" s="8"/>
      <c r="B42" s="40" t="s">
        <v>39</v>
      </c>
      <c r="C42" s="41"/>
      <c r="D42" s="4">
        <v>5343389.04</v>
      </c>
      <c r="E42" s="4">
        <v>5448475.5800000001</v>
      </c>
      <c r="F42" s="4">
        <v>5697325.79</v>
      </c>
      <c r="G42" s="4">
        <v>21712081.140000001</v>
      </c>
      <c r="H42" s="4">
        <v>6111329.5499999998</v>
      </c>
      <c r="I42" s="4">
        <v>5940562.8899999997</v>
      </c>
      <c r="J42" s="36">
        <f t="shared" ref="J42" si="11">SUM(D42:I43)</f>
        <v>96118546.569999993</v>
      </c>
      <c r="K42" s="6"/>
    </row>
    <row r="43" spans="1:13" ht="15.75" thickBot="1" x14ac:dyDescent="0.3">
      <c r="A43" s="8"/>
      <c r="B43" s="42"/>
      <c r="C43" s="43"/>
      <c r="D43" s="5">
        <v>5892711.5800000001</v>
      </c>
      <c r="E43" s="5">
        <v>5906645.21</v>
      </c>
      <c r="F43" s="5">
        <v>6087048.9100000001</v>
      </c>
      <c r="G43" s="5">
        <v>6716162.4100000001</v>
      </c>
      <c r="H43" s="5">
        <v>10952331.67</v>
      </c>
      <c r="I43" s="5">
        <v>10310482.800000001</v>
      </c>
      <c r="J43" s="37"/>
      <c r="K43" s="6"/>
    </row>
    <row r="44" spans="1:13" x14ac:dyDescent="0.25">
      <c r="A44" s="7"/>
      <c r="B44" s="40"/>
      <c r="C44" s="41"/>
      <c r="D44" s="4">
        <v>495984.71</v>
      </c>
      <c r="E44" s="4">
        <v>457178.08</v>
      </c>
      <c r="F44" s="4">
        <v>992495.64</v>
      </c>
      <c r="G44" s="4">
        <v>10642175.92</v>
      </c>
      <c r="H44" s="4">
        <v>548240.36</v>
      </c>
      <c r="I44" s="4">
        <v>651176.80000000005</v>
      </c>
      <c r="J44" s="36">
        <f>SUM(D44:I45)</f>
        <v>19800226.140000001</v>
      </c>
      <c r="K44" s="38">
        <v>0</v>
      </c>
    </row>
    <row r="45" spans="1:13" ht="30" customHeight="1" thickBot="1" x14ac:dyDescent="0.3">
      <c r="A45" s="8"/>
      <c r="B45" s="42"/>
      <c r="C45" s="43"/>
      <c r="D45" s="5">
        <v>560865.87</v>
      </c>
      <c r="E45" s="5">
        <v>578028.57999999996</v>
      </c>
      <c r="F45" s="5">
        <v>651438.67000000004</v>
      </c>
      <c r="G45" s="5">
        <v>2607121.48</v>
      </c>
      <c r="H45" s="5">
        <v>931102.85</v>
      </c>
      <c r="I45" s="5">
        <v>684417.18</v>
      </c>
      <c r="J45" s="37"/>
      <c r="K45" s="39"/>
    </row>
    <row r="46" spans="1:13" x14ac:dyDescent="0.25">
      <c r="A46" s="45" t="s">
        <v>40</v>
      </c>
      <c r="B46" s="46"/>
      <c r="C46" s="46"/>
      <c r="D46" s="4">
        <f>D14-D34</f>
        <v>49990144.450000003</v>
      </c>
      <c r="E46" s="4">
        <f t="shared" ref="E46:I46" si="12">E14-E34</f>
        <v>52918695.450000003</v>
      </c>
      <c r="F46" s="4">
        <f t="shared" si="12"/>
        <v>50764951.259999998</v>
      </c>
      <c r="G46" s="4">
        <f t="shared" si="12"/>
        <v>53106965.990000002</v>
      </c>
      <c r="H46" s="4">
        <f t="shared" si="12"/>
        <v>52416205.810000002</v>
      </c>
      <c r="I46" s="4">
        <f t="shared" si="12"/>
        <v>52852579.589999996</v>
      </c>
      <c r="J46" s="36">
        <f>SUM(D46:I47)</f>
        <v>619488850.04000008</v>
      </c>
      <c r="K46" s="38">
        <v>3000</v>
      </c>
      <c r="M46" s="14">
        <f>J14-J34</f>
        <v>619488850.03999996</v>
      </c>
    </row>
    <row r="47" spans="1:13" ht="15.75" thickBot="1" x14ac:dyDescent="0.3">
      <c r="A47" s="47"/>
      <c r="B47" s="48"/>
      <c r="C47" s="48"/>
      <c r="D47" s="5">
        <f t="shared" ref="D47:I47" si="13">D15-D35</f>
        <v>51359596.049999997</v>
      </c>
      <c r="E47" s="5">
        <f t="shared" si="13"/>
        <v>47636994.219999999</v>
      </c>
      <c r="F47" s="5">
        <f t="shared" si="13"/>
        <v>55028601.210000001</v>
      </c>
      <c r="G47" s="5">
        <f t="shared" si="13"/>
        <v>52736673.159999996</v>
      </c>
      <c r="H47" s="5">
        <f t="shared" si="13"/>
        <v>48732018.350000001</v>
      </c>
      <c r="I47" s="5">
        <f t="shared" si="13"/>
        <v>51945424.5</v>
      </c>
      <c r="J47" s="37"/>
      <c r="K47" s="44"/>
    </row>
    <row r="48" spans="1:13" ht="15.75" thickBo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15.75" thickBot="1" x14ac:dyDescent="0.3">
      <c r="A49" s="49" t="s">
        <v>41</v>
      </c>
      <c r="B49" s="49"/>
      <c r="C49" s="50"/>
      <c r="D49" s="51"/>
      <c r="E49" s="51"/>
      <c r="F49" s="51"/>
      <c r="G49" s="52" t="s">
        <v>42</v>
      </c>
      <c r="H49" s="52"/>
      <c r="I49" s="52"/>
      <c r="J49" s="52"/>
      <c r="K49" s="9" t="s">
        <v>43</v>
      </c>
    </row>
    <row r="50" spans="1:11" ht="15.75" thickBot="1" x14ac:dyDescent="0.3">
      <c r="A50" s="53" t="s">
        <v>44</v>
      </c>
      <c r="B50" s="53"/>
      <c r="C50" s="54"/>
      <c r="D50" s="55"/>
      <c r="E50" s="55"/>
      <c r="F50" s="55"/>
      <c r="G50" s="36">
        <v>1190900978.8299999</v>
      </c>
      <c r="H50" s="36"/>
      <c r="I50" s="36"/>
      <c r="J50" s="36"/>
      <c r="K50" s="10">
        <v>0</v>
      </c>
    </row>
    <row r="51" spans="1:11" ht="15.75" thickBot="1" x14ac:dyDescent="0.3">
      <c r="A51" s="53" t="s">
        <v>45</v>
      </c>
      <c r="B51" s="53"/>
      <c r="C51" s="54"/>
      <c r="D51" s="55"/>
      <c r="E51" s="55"/>
      <c r="F51" s="55"/>
      <c r="G51" s="36">
        <v>0</v>
      </c>
      <c r="H51" s="36"/>
      <c r="I51" s="36"/>
      <c r="J51" s="36"/>
      <c r="K51" s="10">
        <v>0</v>
      </c>
    </row>
    <row r="52" spans="1:11" ht="15.75" thickBot="1" x14ac:dyDescent="0.3">
      <c r="A52" s="53" t="s">
        <v>46</v>
      </c>
      <c r="B52" s="53"/>
      <c r="C52" s="54"/>
      <c r="D52" s="55"/>
      <c r="E52" s="55"/>
      <c r="F52" s="55"/>
      <c r="G52" s="36">
        <v>1190900978.8299999</v>
      </c>
      <c r="H52" s="36"/>
      <c r="I52" s="36"/>
      <c r="J52" s="36"/>
      <c r="K52" s="10">
        <v>0</v>
      </c>
    </row>
    <row r="53" spans="1:11" ht="15.75" thickBot="1" x14ac:dyDescent="0.3">
      <c r="A53" s="56" t="s">
        <v>47</v>
      </c>
      <c r="B53" s="57"/>
      <c r="C53" s="57"/>
      <c r="D53" s="57"/>
      <c r="E53" s="57"/>
      <c r="F53" s="57"/>
      <c r="G53" s="58">
        <f>J46+K46</f>
        <v>619491850.04000008</v>
      </c>
      <c r="H53" s="58"/>
      <c r="I53" s="58"/>
      <c r="J53" s="58"/>
      <c r="K53" s="11">
        <f>G53/G50*100</f>
        <v>52.018753956237362</v>
      </c>
    </row>
    <row r="54" spans="1:11" ht="15.75" thickBot="1" x14ac:dyDescent="0.3">
      <c r="A54" s="59" t="s">
        <v>48</v>
      </c>
      <c r="B54" s="60"/>
      <c r="C54" s="60"/>
      <c r="D54" s="60"/>
      <c r="E54" s="60"/>
      <c r="F54" s="60"/>
      <c r="G54" s="36">
        <f>G52*K54/100</f>
        <v>643086528.56819987</v>
      </c>
      <c r="H54" s="36"/>
      <c r="I54" s="36"/>
      <c r="J54" s="36"/>
      <c r="K54" s="12">
        <v>54</v>
      </c>
    </row>
    <row r="55" spans="1:11" ht="15.75" thickBot="1" x14ac:dyDescent="0.3">
      <c r="A55" s="59" t="s">
        <v>49</v>
      </c>
      <c r="B55" s="60"/>
      <c r="C55" s="60"/>
      <c r="D55" s="60"/>
      <c r="E55" s="60"/>
      <c r="F55" s="60"/>
      <c r="G55" s="36">
        <f>G52*K55/100</f>
        <v>610932202.13978994</v>
      </c>
      <c r="H55" s="36"/>
      <c r="I55" s="36"/>
      <c r="J55" s="36"/>
      <c r="K55" s="12">
        <v>51.3</v>
      </c>
    </row>
    <row r="56" spans="1:11" ht="15.75" thickBot="1" x14ac:dyDescent="0.3">
      <c r="A56" s="61" t="s">
        <v>50</v>
      </c>
      <c r="B56" s="62"/>
      <c r="C56" s="62"/>
      <c r="D56" s="62"/>
      <c r="E56" s="62"/>
      <c r="F56" s="62"/>
      <c r="G56" s="63">
        <f>G52*K56/100</f>
        <v>578777875.71138</v>
      </c>
      <c r="H56" s="63"/>
      <c r="I56" s="63"/>
      <c r="J56" s="63"/>
      <c r="K56" s="13">
        <v>48.6</v>
      </c>
    </row>
    <row r="57" spans="1:11" x14ac:dyDescent="0.25">
      <c r="A57" s="64" t="s">
        <v>51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A58" s="20" t="s">
        <v>52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 x14ac:dyDescent="0.25">
      <c r="A59" s="20" t="s">
        <v>53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3" spans="1:11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</row>
    <row r="69" spans="1:4" x14ac:dyDescent="0.25">
      <c r="A69" s="66" t="s">
        <v>54</v>
      </c>
      <c r="B69" s="66"/>
      <c r="C69" s="66"/>
      <c r="D69" s="66"/>
    </row>
  </sheetData>
  <mergeCells count="82">
    <mergeCell ref="A63:K63"/>
    <mergeCell ref="A53:F53"/>
    <mergeCell ref="G53:J53"/>
    <mergeCell ref="A54:F54"/>
    <mergeCell ref="G54:J54"/>
    <mergeCell ref="A59:K59"/>
    <mergeCell ref="A55:F55"/>
    <mergeCell ref="G55:J55"/>
    <mergeCell ref="A56:F56"/>
    <mergeCell ref="G56:J56"/>
    <mergeCell ref="A57:K57"/>
    <mergeCell ref="A58:K58"/>
    <mergeCell ref="A50:F50"/>
    <mergeCell ref="G50:J50"/>
    <mergeCell ref="A51:F51"/>
    <mergeCell ref="G51:J51"/>
    <mergeCell ref="A52:F52"/>
    <mergeCell ref="G52:J52"/>
    <mergeCell ref="J46:J47"/>
    <mergeCell ref="K46:K47"/>
    <mergeCell ref="A46:C47"/>
    <mergeCell ref="A49:F49"/>
    <mergeCell ref="G49:J49"/>
    <mergeCell ref="J40:J41"/>
    <mergeCell ref="K40:K41"/>
    <mergeCell ref="B40:C41"/>
    <mergeCell ref="J44:J45"/>
    <mergeCell ref="K44:K45"/>
    <mergeCell ref="B44:C45"/>
    <mergeCell ref="B42:C43"/>
    <mergeCell ref="J42:J43"/>
    <mergeCell ref="J36:J37"/>
    <mergeCell ref="K36:K37"/>
    <mergeCell ref="B36:C37"/>
    <mergeCell ref="J38:J39"/>
    <mergeCell ref="K38:K39"/>
    <mergeCell ref="B38:C39"/>
    <mergeCell ref="J32:J33"/>
    <mergeCell ref="K32:K33"/>
    <mergeCell ref="A32:C33"/>
    <mergeCell ref="J34:J35"/>
    <mergeCell ref="K34:K35"/>
    <mergeCell ref="A34:C35"/>
    <mergeCell ref="J28:J29"/>
    <mergeCell ref="K28:K29"/>
    <mergeCell ref="B28:C29"/>
    <mergeCell ref="J30:J31"/>
    <mergeCell ref="K30:K31"/>
    <mergeCell ref="B30:C31"/>
    <mergeCell ref="J24:J25"/>
    <mergeCell ref="K24:K25"/>
    <mergeCell ref="A24:C25"/>
    <mergeCell ref="J26:J27"/>
    <mergeCell ref="K26:K27"/>
    <mergeCell ref="B26:C27"/>
    <mergeCell ref="J20:J21"/>
    <mergeCell ref="K20:K21"/>
    <mergeCell ref="B20:C21"/>
    <mergeCell ref="J22:J23"/>
    <mergeCell ref="K22:K23"/>
    <mergeCell ref="B22:C23"/>
    <mergeCell ref="A14:C15"/>
    <mergeCell ref="J16:J17"/>
    <mergeCell ref="K16:K17"/>
    <mergeCell ref="A16:C17"/>
    <mergeCell ref="J18:J19"/>
    <mergeCell ref="K18:K19"/>
    <mergeCell ref="B18:C19"/>
    <mergeCell ref="J14:J15"/>
    <mergeCell ref="K14:K15"/>
    <mergeCell ref="A8:C13"/>
    <mergeCell ref="A1:K1"/>
    <mergeCell ref="A2:K2"/>
    <mergeCell ref="A3:K3"/>
    <mergeCell ref="A4:K4"/>
    <mergeCell ref="A5:K5"/>
    <mergeCell ref="A7:C7"/>
    <mergeCell ref="D8:K8"/>
    <mergeCell ref="D9:K9"/>
    <mergeCell ref="D10:J10"/>
    <mergeCell ref="J11:J13"/>
    <mergeCell ref="K10:K13"/>
  </mergeCells>
  <pageMargins left="0.78740157480314954" right="0.39370078740157477" top="0.39370078740157477" bottom="0.39370078740157477" header="0" footer="0"/>
  <pageSetup paperSize="9" scale="89" orientation="landscape" useFirstPageNumber="1" horizontalDpi="4294967294" verticalDpi="4294967294" r:id="rId1"/>
  <headerFooter>
    <oddHeader>&amp;RPágina: &amp;P de &amp;N_x000D_&amp;D &amp;T</oddHeader>
    <oddFooter>&amp;LPRONIM CP - Emissão: 25/09/2018 às 9h19min - Duração: 0h00m08seg (173)</oddFooter>
  </headerFooter>
  <rowBreaks count="1" manualBreakCount="1">
    <brk id="3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pessoal</vt:lpstr>
      <vt:lpstr>pessoal!Area_de_impressao</vt:lpstr>
      <vt:lpstr>pessoal!Titulos_de_impressao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 Segovea de Moura</dc:creator>
  <cp:lastModifiedBy>Nadya Karolina de Melo</cp:lastModifiedBy>
  <dcterms:created xsi:type="dcterms:W3CDTF">2018-09-25T13:19:06Z</dcterms:created>
  <dcterms:modified xsi:type="dcterms:W3CDTF">2018-09-26T17:48:56Z</dcterms:modified>
</cp:coreProperties>
</file>